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експл.втр" sheetId="1" r:id="rId1"/>
  </sheets>
  <calcPr calcId="145621"/>
</workbook>
</file>

<file path=xl/calcChain.xml><?xml version="1.0" encoding="utf-8"?>
<calcChain xmlns="http://schemas.openxmlformats.org/spreadsheetml/2006/main">
  <c r="D35" i="1" l="1"/>
  <c r="B35" i="1"/>
  <c r="F35" i="1" s="1"/>
  <c r="B48" i="1" s="1"/>
  <c r="D34" i="1"/>
  <c r="B34" i="1"/>
  <c r="F34" i="1" s="1"/>
  <c r="B47" i="1" s="1"/>
  <c r="B30" i="1"/>
  <c r="B29" i="1"/>
  <c r="B27" i="1"/>
  <c r="B20" i="1"/>
  <c r="C15" i="1"/>
  <c r="C14" i="1"/>
  <c r="B28" i="1" s="1"/>
  <c r="C6" i="1"/>
  <c r="B43" i="1" s="1"/>
  <c r="D48" i="1" s="1"/>
  <c r="C5" i="1"/>
  <c r="B42" i="1" l="1"/>
  <c r="D47" i="1" s="1"/>
  <c r="F47" i="1"/>
  <c r="F48" i="1"/>
  <c r="B19" i="1"/>
</calcChain>
</file>

<file path=xl/sharedStrings.xml><?xml version="1.0" encoding="utf-8"?>
<sst xmlns="http://schemas.openxmlformats.org/spreadsheetml/2006/main" count="49" uniqueCount="31">
  <si>
    <t>витрати енергії  Е1</t>
  </si>
  <si>
    <t>Е2</t>
  </si>
  <si>
    <t>Г10</t>
  </si>
  <si>
    <t>nпас</t>
  </si>
  <si>
    <t>Qн1</t>
  </si>
  <si>
    <t>Qн2</t>
  </si>
  <si>
    <t>час1</t>
  </si>
  <si>
    <t>час2</t>
  </si>
  <si>
    <t>Qбр1</t>
  </si>
  <si>
    <t>Qбр2</t>
  </si>
  <si>
    <t>Р</t>
  </si>
  <si>
    <t>довж L1</t>
  </si>
  <si>
    <t>довж .L2</t>
  </si>
  <si>
    <t>ВПИСАТИ СВОЇ ДАНІ</t>
  </si>
  <si>
    <t xml:space="preserve"> 2.6.1 </t>
  </si>
  <si>
    <t>Визначаємо механічну роботу локомотива  за формулою</t>
  </si>
  <si>
    <t>1в=</t>
  </si>
  <si>
    <t>2в=</t>
  </si>
  <si>
    <t>2.6.2  Визначаємо кількість вантажних поїздів за добу на десятий рік експлуатації   пар поїздів за формулою</t>
  </si>
  <si>
    <t>2.6.3  Визначаємо коефіцієнт дільничної швидкості   за формулою:</t>
  </si>
  <si>
    <t>2.6.4  Визначаємо загальну зведену кількість вантажних поїздів   пар поїздів за формулою</t>
  </si>
  <si>
    <t>2.6.5  Визначаємо експлуатаційні витрати на утримання постійних устроїв   за формулою:</t>
  </si>
  <si>
    <t>а=</t>
  </si>
  <si>
    <t xml:space="preserve"> - виписати із методички  (з додатку)</t>
  </si>
  <si>
    <t>*</t>
  </si>
  <si>
    <t>=</t>
  </si>
  <si>
    <t>2.6.6  Визначаємо експлуатаційні витрати пропорційні розмірам руху   за формулою</t>
  </si>
  <si>
    <t>р=</t>
  </si>
  <si>
    <t>q=</t>
  </si>
  <si>
    <t>2.6.7  Визначаємо експлуатаційні витрати   за формулою: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</si>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</sst>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_₽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2" borderId="2" xfId="0" applyNumberFormat="1" applyFill="1" applyBorder="1"/>
    <xf numFmtId="1" fontId="0" fillId="2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" fontId="0" fillId="2" borderId="2" xfId="0" applyNumberFormat="1" applyFill="1" applyBorder="1"/>
    <xf numFmtId="14" fontId="2" fillId="0" borderId="0" xfId="0" applyNumberFormat="1" applyFont="1" applyAlignment="1">
      <alignment horizontal="right"/>
    </xf>
    <xf numFmtId="0" fontId="2" fillId="0" borderId="0" xfId="0" applyFont="1"/>
    <xf numFmtId="2" fontId="0" fillId="3" borderId="0" xfId="0" applyNumberFormat="1" applyFill="1"/>
    <xf numFmtId="0" fontId="0" fillId="0" borderId="0" xfId="0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1" fontId="0" fillId="0" borderId="0" xfId="0" applyNumberFormat="1"/>
    <xf numFmtId="0" fontId="0" fillId="2" borderId="0" xfId="0" applyFill="1" applyAlignment="1">
      <alignment horizontal="right"/>
    </xf>
    <xf numFmtId="0" fontId="0" fillId="2" borderId="0" xfId="0" applyFill="1"/>
    <xf numFmtId="165" fontId="0" fillId="0" borderId="0" xfId="0" applyNumberFormat="1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542925</xdr:colOff>
          <xdr:row>2</xdr:row>
          <xdr:rowOff>76200</xdr:rowOff>
        </xdr:from>
        <xdr:to>
          <xdr:col>7</xdr:col>
          <xdr:colOff>85725</xdr:colOff>
          <xdr:row>3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0</xdr:rowOff>
        </xdr:from>
        <xdr:to>
          <xdr:col>2</xdr:col>
          <xdr:colOff>390525</xdr:colOff>
          <xdr:row>4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0</xdr:rowOff>
        </xdr:from>
        <xdr:to>
          <xdr:col>3</xdr:col>
          <xdr:colOff>238125</xdr:colOff>
          <xdr:row>11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16</xdr:row>
          <xdr:rowOff>0</xdr:rowOff>
        </xdr:from>
        <xdr:to>
          <xdr:col>3</xdr:col>
          <xdr:colOff>342900</xdr:colOff>
          <xdr:row>17</xdr:row>
          <xdr:rowOff>47625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581025</xdr:colOff>
          <xdr:row>22</xdr:row>
          <xdr:rowOff>9525</xdr:rowOff>
        </xdr:from>
        <xdr:to>
          <xdr:col>3</xdr:col>
          <xdr:colOff>219075</xdr:colOff>
          <xdr:row>23</xdr:row>
          <xdr:rowOff>57150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590550</xdr:colOff>
          <xdr:row>23</xdr:row>
          <xdr:rowOff>38100</xdr:rowOff>
        </xdr:from>
        <xdr:to>
          <xdr:col>3</xdr:col>
          <xdr:colOff>57150</xdr:colOff>
          <xdr:row>25</xdr:row>
          <xdr:rowOff>180975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31</xdr:row>
          <xdr:rowOff>0</xdr:rowOff>
        </xdr:from>
        <xdr:to>
          <xdr:col>2</xdr:col>
          <xdr:colOff>342900</xdr:colOff>
          <xdr:row>32</xdr:row>
          <xdr:rowOff>76200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37</xdr:row>
          <xdr:rowOff>0</xdr:rowOff>
        </xdr:from>
        <xdr:to>
          <xdr:col>4</xdr:col>
          <xdr:colOff>19050</xdr:colOff>
          <xdr:row>39</xdr:row>
          <xdr:rowOff>142875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44</xdr:row>
          <xdr:rowOff>0</xdr:rowOff>
        </xdr:from>
        <xdr:to>
          <xdr:col>1</xdr:col>
          <xdr:colOff>333375</xdr:colOff>
          <xdr:row>45</xdr:row>
          <xdr:rowOff>47625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8"/>
  <sheetViews>
    <sheetView tabSelected="1" zoomScale="70" zoomScaleNormal="70" workbookViewId="0">
      <selection activeCell="E4" sqref="E4"/>
    </sheetView>
  </sheetViews>
  <sheetFormatPr defaultRowHeight="15" x14ac:dyDescent="0.25"/>
  <cols>
    <col min="2" max="2" width="11.5703125" bestFit="1" customWidth="1"/>
    <col min="3" max="3" width="9.5703125" bestFit="1" customWidth="1"/>
    <col min="8" max="8" width="18.140625" customWidth="1"/>
    <col min="9" max="9" width="9.5703125" customWidth="1"/>
    <col min="14" max="14" width="10.42578125" customWidth="1"/>
  </cols>
  <sheetData>
    <row r="1" spans="1:20" x14ac:dyDescent="0.25">
      <c r="A1" s="1"/>
      <c r="B1" s="1"/>
      <c r="C1" s="1"/>
      <c r="D1" s="1"/>
      <c r="E1" s="1"/>
      <c r="F1" s="1"/>
      <c r="G1" s="2"/>
      <c r="H1" s="3" t="s">
        <v>0</v>
      </c>
      <c r="I1" s="3" t="s">
        <v>1</v>
      </c>
      <c r="J1" s="3" t="s">
        <v>2</v>
      </c>
      <c r="K1" s="3" t="s">
        <v>3</v>
      </c>
      <c r="L1" s="3" t="s">
        <v>4</v>
      </c>
      <c r="M1" s="3" t="s">
        <v>5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</row>
    <row r="2" spans="1:20" x14ac:dyDescent="0.25">
      <c r="A2" s="4" t="s">
        <v>13</v>
      </c>
      <c r="B2" s="4"/>
      <c r="C2" s="4"/>
      <c r="D2" s="4"/>
      <c r="E2" s="4"/>
      <c r="F2" s="4"/>
      <c r="G2" s="5"/>
      <c r="H2" s="6">
        <v>766</v>
      </c>
      <c r="I2" s="6">
        <v>650</v>
      </c>
      <c r="J2" s="3">
        <v>16</v>
      </c>
      <c r="K2" s="3">
        <v>3</v>
      </c>
      <c r="L2" s="7">
        <v>1920</v>
      </c>
      <c r="M2" s="7">
        <v>1630</v>
      </c>
      <c r="N2" s="8">
        <v>19.87</v>
      </c>
      <c r="O2" s="8">
        <v>19.399999999999999</v>
      </c>
      <c r="P2" s="9">
        <v>2650</v>
      </c>
      <c r="Q2" s="10">
        <v>2250</v>
      </c>
      <c r="R2" s="9">
        <v>138</v>
      </c>
      <c r="S2" s="6">
        <v>12.5</v>
      </c>
      <c r="T2" s="6">
        <v>12.45</v>
      </c>
    </row>
    <row r="3" spans="1:20" x14ac:dyDescent="0.25">
      <c r="A3" s="11" t="s">
        <v>14</v>
      </c>
      <c r="B3" s="12" t="s">
        <v>15</v>
      </c>
    </row>
    <row r="5" spans="1:20" x14ac:dyDescent="0.25">
      <c r="B5" t="s">
        <v>16</v>
      </c>
      <c r="C5" s="13">
        <f>H2*0.323</f>
        <v>247.41800000000001</v>
      </c>
    </row>
    <row r="6" spans="1:20" x14ac:dyDescent="0.25">
      <c r="B6" t="s">
        <v>17</v>
      </c>
      <c r="C6" s="13">
        <f>I2*0.323</f>
        <v>209.95000000000002</v>
      </c>
    </row>
    <row r="8" spans="1:20" ht="30" customHeight="1" x14ac:dyDescent="0.25">
      <c r="A8" s="14" t="s">
        <v>18</v>
      </c>
      <c r="B8" s="14"/>
      <c r="C8" s="14"/>
      <c r="D8" s="14"/>
      <c r="E8" s="14"/>
      <c r="F8" s="14"/>
      <c r="G8" s="14"/>
      <c r="H8" s="14"/>
    </row>
    <row r="9" spans="1:20" ht="8.25" customHeight="1" x14ac:dyDescent="0.25"/>
    <row r="13" spans="1:20" ht="6.75" customHeight="1" x14ac:dyDescent="0.25"/>
    <row r="14" spans="1:20" x14ac:dyDescent="0.25">
      <c r="B14" t="s">
        <v>16</v>
      </c>
      <c r="C14" s="15">
        <f>ROUND(((J2*1.15*1000000)/(365*L2)),0.1)</f>
        <v>26</v>
      </c>
    </row>
    <row r="15" spans="1:20" x14ac:dyDescent="0.25">
      <c r="B15" t="s">
        <v>17</v>
      </c>
      <c r="C15">
        <f>ROUND(((J2*1.15*1000000)/(365*M2)),0.1)</f>
        <v>31</v>
      </c>
    </row>
    <row r="16" spans="1:20" x14ac:dyDescent="0.25">
      <c r="A16" s="16" t="s">
        <v>19</v>
      </c>
      <c r="B16" s="16"/>
      <c r="C16" s="16"/>
      <c r="D16" s="16"/>
      <c r="E16" s="16"/>
      <c r="F16" s="16"/>
      <c r="G16" s="16"/>
      <c r="H16" s="16"/>
      <c r="I16" s="16"/>
    </row>
    <row r="19" spans="1:10" x14ac:dyDescent="0.25">
      <c r="A19" s="17" t="s">
        <v>16</v>
      </c>
      <c r="B19">
        <f>1-(0.009*(C14+2*K2))</f>
        <v>0.71199999999999997</v>
      </c>
    </row>
    <row r="20" spans="1:10" x14ac:dyDescent="0.25">
      <c r="A20" s="17" t="s">
        <v>17</v>
      </c>
      <c r="B20">
        <f>1-(0.009*(C15+2*K2))</f>
        <v>0.66700000000000004</v>
      </c>
    </row>
    <row r="22" spans="1:10" x14ac:dyDescent="0.25">
      <c r="A22" s="16" t="s">
        <v>20</v>
      </c>
      <c r="B22" s="16"/>
      <c r="C22" s="16"/>
      <c r="D22" s="16"/>
      <c r="E22" s="16"/>
      <c r="F22" s="16"/>
      <c r="G22" s="16"/>
      <c r="H22" s="16"/>
      <c r="I22" s="16"/>
    </row>
    <row r="27" spans="1:10" x14ac:dyDescent="0.25">
      <c r="A27" s="17" t="s">
        <v>16</v>
      </c>
      <c r="B27" s="18">
        <f>0.1+(1800/(R2+P2))</f>
        <v>0.74562410329985651</v>
      </c>
    </row>
    <row r="28" spans="1:10" x14ac:dyDescent="0.25">
      <c r="B28">
        <f>MROUND((C14+B27*K2),1)</f>
        <v>28</v>
      </c>
    </row>
    <row r="29" spans="1:10" x14ac:dyDescent="0.25">
      <c r="A29" s="17" t="s">
        <v>17</v>
      </c>
      <c r="B29" s="18">
        <f>0.1+(1800/(R2+Q2))</f>
        <v>0.85376884422110555</v>
      </c>
    </row>
    <row r="30" spans="1:10" x14ac:dyDescent="0.25">
      <c r="B30" s="19">
        <f>ROUNDDOWN((C15+B29*K2),1)</f>
        <v>33.5</v>
      </c>
      <c r="C30">
        <v>35</v>
      </c>
    </row>
    <row r="31" spans="1:10" x14ac:dyDescent="0.25">
      <c r="A31" s="16" t="s">
        <v>21</v>
      </c>
      <c r="B31" s="16"/>
      <c r="C31" s="16"/>
      <c r="D31" s="16"/>
      <c r="E31" s="16"/>
      <c r="F31" s="16"/>
      <c r="G31" s="16"/>
      <c r="H31" s="16"/>
      <c r="I31" s="16"/>
    </row>
    <row r="32" spans="1:10" x14ac:dyDescent="0.25">
      <c r="H32" s="20" t="s">
        <v>22</v>
      </c>
      <c r="I32" s="21">
        <v>5330</v>
      </c>
      <c r="J32" t="s">
        <v>23</v>
      </c>
    </row>
    <row r="34" spans="1:9" x14ac:dyDescent="0.25">
      <c r="A34" s="17" t="s">
        <v>16</v>
      </c>
      <c r="B34">
        <f>I32</f>
        <v>5330</v>
      </c>
      <c r="C34" t="s">
        <v>24</v>
      </c>
      <c r="D34">
        <f>S2</f>
        <v>12.5</v>
      </c>
      <c r="E34" t="s">
        <v>25</v>
      </c>
      <c r="F34" s="19">
        <f>B34*D34</f>
        <v>66625</v>
      </c>
    </row>
    <row r="35" spans="1:9" x14ac:dyDescent="0.25">
      <c r="A35" s="17" t="s">
        <v>17</v>
      </c>
      <c r="B35">
        <f>I32</f>
        <v>5330</v>
      </c>
      <c r="C35" t="s">
        <v>24</v>
      </c>
      <c r="D35">
        <f>T2</f>
        <v>12.45</v>
      </c>
      <c r="F35" s="19">
        <f>B35*D35</f>
        <v>66358.5</v>
      </c>
    </row>
    <row r="36" spans="1:9" x14ac:dyDescent="0.25">
      <c r="A36" s="1" t="s">
        <v>26</v>
      </c>
      <c r="B36" s="1"/>
      <c r="C36" s="1"/>
      <c r="D36" s="1"/>
      <c r="E36" s="1"/>
      <c r="F36" s="1"/>
      <c r="G36" s="1"/>
      <c r="H36" s="1"/>
      <c r="I36" s="1"/>
    </row>
    <row r="38" spans="1:9" x14ac:dyDescent="0.25">
      <c r="G38" s="20" t="s">
        <v>27</v>
      </c>
      <c r="H38" s="21">
        <v>5.7790000000000001E-2</v>
      </c>
      <c r="I38" t="s">
        <v>23</v>
      </c>
    </row>
    <row r="39" spans="1:9" x14ac:dyDescent="0.25">
      <c r="G39" s="20" t="s">
        <v>28</v>
      </c>
      <c r="H39" s="21">
        <v>4.7</v>
      </c>
      <c r="I39" t="s">
        <v>23</v>
      </c>
    </row>
    <row r="40" spans="1:9" x14ac:dyDescent="0.25">
      <c r="G40" s="17"/>
    </row>
    <row r="42" spans="1:9" x14ac:dyDescent="0.25">
      <c r="A42" s="17" t="s">
        <v>16</v>
      </c>
      <c r="B42" s="22">
        <f>(C5*H38+((H39/B19)*(N2/60)))*365*B28</f>
        <v>168470.14200360604</v>
      </c>
    </row>
    <row r="43" spans="1:9" x14ac:dyDescent="0.25">
      <c r="A43" s="17" t="s">
        <v>17</v>
      </c>
      <c r="B43" s="22">
        <f>(C6*H38+((H39/B20)*(O2/60)))*365*C30</f>
        <v>184105.26860776488</v>
      </c>
    </row>
    <row r="44" spans="1:9" x14ac:dyDescent="0.25">
      <c r="A44" s="16" t="s">
        <v>29</v>
      </c>
      <c r="B44" s="16"/>
      <c r="C44" s="16"/>
      <c r="D44" s="16"/>
      <c r="E44" s="16"/>
      <c r="F44" s="16"/>
      <c r="G44" s="16"/>
      <c r="H44" s="16"/>
      <c r="I44" s="16"/>
    </row>
    <row r="47" spans="1:9" x14ac:dyDescent="0.25">
      <c r="A47" s="17" t="s">
        <v>16</v>
      </c>
      <c r="B47" s="22">
        <f>F34</f>
        <v>66625</v>
      </c>
      <c r="C47" t="s">
        <v>30</v>
      </c>
      <c r="D47" s="22">
        <f>B42</f>
        <v>168470.14200360604</v>
      </c>
      <c r="E47" t="s">
        <v>25</v>
      </c>
      <c r="F47" s="22">
        <f>B47+D47</f>
        <v>235095.14200360604</v>
      </c>
    </row>
    <row r="48" spans="1:9" x14ac:dyDescent="0.25">
      <c r="A48" s="17" t="s">
        <v>17</v>
      </c>
      <c r="B48" s="22">
        <f>F35</f>
        <v>66358.5</v>
      </c>
      <c r="C48" t="s">
        <v>30</v>
      </c>
      <c r="D48" s="22">
        <f>B43</f>
        <v>184105.26860776488</v>
      </c>
      <c r="E48" t="s">
        <v>25</v>
      </c>
      <c r="F48" s="22">
        <f>B48+D48</f>
        <v>250463.76860776488</v>
      </c>
    </row>
  </sheetData>
  <mergeCells count="8">
    <mergeCell ref="A36:I36"/>
    <mergeCell ref="A44:I44"/>
    <mergeCell ref="A1:G1"/>
    <mergeCell ref="A2:G2"/>
    <mergeCell ref="A8:H8"/>
    <mergeCell ref="A16:I16"/>
    <mergeCell ref="A22:I22"/>
    <mergeCell ref="A31:I31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5</xdr:col>
                <xdr:colOff>542925</xdr:colOff>
                <xdr:row>2</xdr:row>
                <xdr:rowOff>76200</xdr:rowOff>
              </from>
              <to>
                <xdr:col>7</xdr:col>
                <xdr:colOff>85725</xdr:colOff>
                <xdr:row>3</xdr:row>
                <xdr:rowOff>123825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390525</xdr:colOff>
                <xdr:row>4</xdr:row>
                <xdr:rowOff>38100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1</xdr:col>
                <xdr:colOff>0</xdr:colOff>
                <xdr:row>9</xdr:row>
                <xdr:rowOff>0</xdr:rowOff>
              </from>
              <to>
                <xdr:col>3</xdr:col>
                <xdr:colOff>238125</xdr:colOff>
                <xdr:row>11</xdr:row>
                <xdr:rowOff>152400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 sizeWithCells="1">
              <from>
                <xdr:col>0</xdr:col>
                <xdr:colOff>0</xdr:colOff>
                <xdr:row>16</xdr:row>
                <xdr:rowOff>0</xdr:rowOff>
              </from>
              <to>
                <xdr:col>3</xdr:col>
                <xdr:colOff>342900</xdr:colOff>
                <xdr:row>17</xdr:row>
                <xdr:rowOff>47625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 sizeWithCells="1">
              <from>
                <xdr:col>0</xdr:col>
                <xdr:colOff>581025</xdr:colOff>
                <xdr:row>22</xdr:row>
                <xdr:rowOff>9525</xdr:rowOff>
              </from>
              <to>
                <xdr:col>3</xdr:col>
                <xdr:colOff>219075</xdr:colOff>
                <xdr:row>23</xdr:row>
                <xdr:rowOff>57150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 sizeWithCells="1">
              <from>
                <xdr:col>0</xdr:col>
                <xdr:colOff>590550</xdr:colOff>
                <xdr:row>23</xdr:row>
                <xdr:rowOff>38100</xdr:rowOff>
              </from>
              <to>
                <xdr:col>3</xdr:col>
                <xdr:colOff>57150</xdr:colOff>
                <xdr:row>25</xdr:row>
                <xdr:rowOff>180975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 sizeWithCells="1">
              <from>
                <xdr:col>0</xdr:col>
                <xdr:colOff>0</xdr:colOff>
                <xdr:row>31</xdr:row>
                <xdr:rowOff>0</xdr:rowOff>
              </from>
              <to>
                <xdr:col>2</xdr:col>
                <xdr:colOff>342900</xdr:colOff>
                <xdr:row>32</xdr:row>
                <xdr:rowOff>76200</xdr:rowOff>
              </to>
            </anchor>
          </objectPr>
        </oleObject>
      </mc:Choice>
      <mc:Fallback>
        <oleObject progId="Equation.3" shapeId="1031" r:id="rId16"/>
      </mc:Fallback>
    </mc:AlternateContent>
    <mc:AlternateContent xmlns:mc="http://schemas.openxmlformats.org/markup-compatibility/2006">
      <mc:Choice Requires="x14">
        <oleObject progId="Equation.3" shapeId="1032" r:id="rId18">
          <objectPr defaultSize="0" autoPict="0" r:id="rId19">
            <anchor moveWithCells="1" sizeWithCells="1">
              <from>
                <xdr:col>0</xdr:col>
                <xdr:colOff>0</xdr:colOff>
                <xdr:row>37</xdr:row>
                <xdr:rowOff>0</xdr:rowOff>
              </from>
              <to>
                <xdr:col>4</xdr:col>
                <xdr:colOff>19050</xdr:colOff>
                <xdr:row>39</xdr:row>
                <xdr:rowOff>142875</xdr:rowOff>
              </to>
            </anchor>
          </objectPr>
        </oleObject>
      </mc:Choice>
      <mc:Fallback>
        <oleObject progId="Equation.3" shapeId="1032" r:id="rId18"/>
      </mc:Fallback>
    </mc:AlternateContent>
    <mc:AlternateContent xmlns:mc="http://schemas.openxmlformats.org/markup-compatibility/2006">
      <mc:Choice Requires="x14">
        <oleObject progId="Equation.3" shapeId="1033" r:id="rId20">
          <objectPr defaultSize="0" autoPict="0" r:id="rId21">
            <anchor moveWithCells="1" sizeWithCells="1">
              <from>
                <xdr:col>0</xdr:col>
                <xdr:colOff>0</xdr:colOff>
                <xdr:row>44</xdr:row>
                <xdr:rowOff>0</xdr:rowOff>
              </from>
              <to>
                <xdr:col>1</xdr:col>
                <xdr:colOff>333375</xdr:colOff>
                <xdr:row>45</xdr:row>
                <xdr:rowOff>47625</xdr:rowOff>
              </to>
            </anchor>
          </objectPr>
        </oleObject>
      </mc:Choice>
      <mc:Fallback>
        <oleObject progId="Equation.3" shapeId="1033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експл.втр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2020-05-26T14:56:05Z</dcterms:created>
  <dcterms:modified xsi:type="dcterms:W3CDTF">2020-05-26T14:58:17Z</dcterms:modified>
</cp:coreProperties>
</file>